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120" yWindow="120" windowWidth="9720" windowHeight="7320"/>
  </bookViews>
  <sheets>
    <sheet name="Лист3" sheetId="3" r:id="rId1"/>
  </sheets>
  <definedNames>
    <definedName name="_xlnm.Print_Area" localSheetId="0">Лист3!$A$1:$K$91</definedName>
  </definedNames>
  <calcPr calcId="144525" refMode="R1C1"/>
</workbook>
</file>

<file path=xl/calcChain.xml><?xml version="1.0" encoding="utf-8"?>
<calcChain xmlns="http://schemas.openxmlformats.org/spreadsheetml/2006/main">
  <c r="F34" i="3" l="1"/>
  <c r="K73" i="3" l="1"/>
  <c r="K72" i="3"/>
  <c r="K70" i="3"/>
  <c r="K66" i="3"/>
  <c r="K64" i="3"/>
  <c r="K69" i="3"/>
  <c r="K68" i="3"/>
  <c r="F53" i="3"/>
  <c r="F29" i="3"/>
  <c r="F28" i="3" l="1"/>
  <c r="F18" i="3"/>
  <c r="K74" i="3" l="1"/>
  <c r="F33" i="3"/>
  <c r="F32" i="3"/>
  <c r="F37" i="3" l="1"/>
  <c r="F39" i="3"/>
  <c r="F40" i="3"/>
  <c r="F41" i="3"/>
  <c r="F17" i="3"/>
  <c r="F55" i="3" l="1"/>
  <c r="F35" i="3"/>
  <c r="F42" i="3"/>
  <c r="F24" i="3"/>
  <c r="K81" i="3"/>
  <c r="F80" i="3" l="1"/>
  <c r="F70" i="3"/>
  <c r="F69" i="3"/>
  <c r="F19" i="3" l="1"/>
  <c r="F27" i="3"/>
  <c r="F36" i="3"/>
  <c r="F38" i="3"/>
  <c r="F43" i="3"/>
  <c r="K75" i="3" l="1"/>
</calcChain>
</file>

<file path=xl/sharedStrings.xml><?xml version="1.0" encoding="utf-8"?>
<sst xmlns="http://schemas.openxmlformats.org/spreadsheetml/2006/main" count="275" uniqueCount="158">
  <si>
    <t>Наименование</t>
  </si>
  <si>
    <t>ед.изм</t>
  </si>
  <si>
    <t>б/ндс</t>
  </si>
  <si>
    <t>м2</t>
  </si>
  <si>
    <t>за рул. с ндс</t>
  </si>
  <si>
    <t>25х25х1,6 (Н=1,0 L=50)</t>
  </si>
  <si>
    <t>10х10х1,4 (Н=1,19 L=25)</t>
  </si>
  <si>
    <t>15х15 (Н=2,0 L=20)</t>
  </si>
  <si>
    <t>СЕТКА ПЛАСТИКОВАЯ (ПВХ) зеленый</t>
  </si>
  <si>
    <t>АВАРИЙНОЕ ОГРАЖДЕНИЕ</t>
  </si>
  <si>
    <t>1,5х50 (140 г/м2)</t>
  </si>
  <si>
    <t>рул.</t>
  </si>
  <si>
    <t>1х50 (100 г/м2)</t>
  </si>
  <si>
    <t>1,2х50 (100 г/м2)</t>
  </si>
  <si>
    <t>шт.</t>
  </si>
  <si>
    <t>СЕТКА ТКАНАЯ в рулонах</t>
  </si>
  <si>
    <t>СЕТКА ПРОСЕЧНО-ВЫТЯЖНАЯ (ПВС)</t>
  </si>
  <si>
    <t>100х50х4,0 выс. 0,6-2,43м длина 2,5м</t>
  </si>
  <si>
    <t>200х50х5,0 выс. 0,6-2,43м длина 2,5м</t>
  </si>
  <si>
    <t>СЕТЧАТЫЕ ПАНЕЛИ (ЕВРООГРАЖДЕНИЕ) в пвх</t>
  </si>
  <si>
    <t>В наличии любые типоразмеры</t>
  </si>
  <si>
    <t>40х40 (Н=1,8 L=20)</t>
  </si>
  <si>
    <t>100х100х4,0 (1000х2000)</t>
  </si>
  <si>
    <t>кг</t>
  </si>
  <si>
    <t>20х20 (Н=1,25 L=20)</t>
  </si>
  <si>
    <t>СЕТКА ДЛЯ УКРЫТИЯ ФАСАДОВ (зеленый)</t>
  </si>
  <si>
    <t xml:space="preserve">черная </t>
  </si>
  <si>
    <t>20х20 (Н=1,5 L=20)</t>
  </si>
  <si>
    <t>40х40 (Н=1,0 L=20)</t>
  </si>
  <si>
    <t>нержавеющая / латунная / броновая</t>
  </si>
  <si>
    <t>80 г/м2 выс. 2м длина 50м</t>
  </si>
  <si>
    <t xml:space="preserve">СЕТКА СВАРНАЯ ОЦИНКОВАННАЯ в рулонах </t>
  </si>
  <si>
    <t>+375 29 381-98-32 Виталий</t>
  </si>
  <si>
    <t xml:space="preserve">СЕТКА СВАРНАЯ КЛАДОЧНАЯ в картах </t>
  </si>
  <si>
    <t>30х30 (Н=1,0 L=20)</t>
  </si>
  <si>
    <t>30х30 (Н=1,5 L=20)</t>
  </si>
  <si>
    <t>20х20х0,8 (Н=1,0 L=25)</t>
  </si>
  <si>
    <t>55 г/м2 выс. 2м длина 50м</t>
  </si>
  <si>
    <t>35 г/м2 выс. 2м длина 50м</t>
  </si>
  <si>
    <t>12,5х12,5х0,6 (Н=1,0 L=15)</t>
  </si>
  <si>
    <t>10х10х0,5 (H=1,0 L=10) оцинк.</t>
  </si>
  <si>
    <t>20х20х0,7 (H=1,0 L=10) оцинк.</t>
  </si>
  <si>
    <t>200х200х5,0 (2000х3000)</t>
  </si>
  <si>
    <t>Блок основания ж/б 250х500 мм</t>
  </si>
  <si>
    <t xml:space="preserve">12,5/25х1,6 (Н=1,0 L=50) </t>
  </si>
  <si>
    <t>СББ (спиральный барьер безопасности) "ЕГОЗА"                                                                                                          КОЛЮЧАЯ ПРОВОЛОКА</t>
  </si>
  <si>
    <t>25х25х1,4 (Н=1,0 L=25)</t>
  </si>
  <si>
    <t>Ø 1,6 мм</t>
  </si>
  <si>
    <t>Ø 2,0 мм</t>
  </si>
  <si>
    <t>Крепление для ограждеия</t>
  </si>
  <si>
    <t>50х50х1,8 (Н=1,0 L=25)</t>
  </si>
  <si>
    <t>"Бочонок" 50х50х1,6 (Н=0,2 L=50)</t>
  </si>
  <si>
    <t>"Бочонок" 50х50х1,6 (Н=0,25 L=50)</t>
  </si>
  <si>
    <t>"Бочонок" 50х50х1,6 (Н=0,35 L=50)</t>
  </si>
  <si>
    <t xml:space="preserve">10х10х1,2 (Н=1,0 L=15) </t>
  </si>
  <si>
    <t>"Бочонок" 50х50х1,6 (Н=0,50 L=50)</t>
  </si>
  <si>
    <t>"Ёж"/"Бочка" 50х50х1,6 (Н=0,2 L=25)</t>
  </si>
  <si>
    <t>"Ёж"/"Бочка" 50х50х1,6 (Н=0,35 L=25)</t>
  </si>
  <si>
    <t>"Ёж"/"Бочка" 50х50х1,6 (Н=0,5 L=25)</t>
  </si>
  <si>
    <t>45х45 (Н=1,5 L=10)</t>
  </si>
  <si>
    <t>50х100(50)х1,6 (Н=1,5 L=20)</t>
  </si>
  <si>
    <t>12,5х12,5х1,2 (Н=1,0 L=15)</t>
  </si>
  <si>
    <t>25х50х1,6 (Н=1,0 L=50)</t>
  </si>
  <si>
    <t>50/15х2,0 (Н=1,0 L=25) ЦАММ</t>
  </si>
  <si>
    <t xml:space="preserve">50х50х1,4 (Н=1,0 L=50) </t>
  </si>
  <si>
    <t>15х25х2 (Н=1,0 L=25) ЦАММ</t>
  </si>
  <si>
    <t>25х50х2,0 (Н=1,0 L=25) ЦАММ</t>
  </si>
  <si>
    <t>25х25х2,0 (Н=1,0 L=25) ЦАММ</t>
  </si>
  <si>
    <t>ПВХ Ø 2,5 мм (по 5кг)</t>
  </si>
  <si>
    <t>Ø 3,0 мм</t>
  </si>
  <si>
    <t>Ø 4,0 мм</t>
  </si>
  <si>
    <t>200х200х6,0 (2000х3000)</t>
  </si>
  <si>
    <t xml:space="preserve">25х25х2,0 (Н=1,0 L=25) </t>
  </si>
  <si>
    <t xml:space="preserve">50х50х2,5 (Н=1,5 L=15) </t>
  </si>
  <si>
    <t>яч. 100х300 диам. 3,0 оц. ф25 (2000х3000)</t>
  </si>
  <si>
    <t>яч.100х300 д.3,0 оц.ф25 (2000х3000) на ножках</t>
  </si>
  <si>
    <t>200х200х4,0 (2000х3000)</t>
  </si>
  <si>
    <t>50х50х1,8 (Н=1,5 L=30) / 25 м.п.</t>
  </si>
  <si>
    <t>"Ёж"/"Бочка" 50х60х1,6 (Н=0,15 L=25)</t>
  </si>
  <si>
    <t>150х150х5,0 (2000х3000)</t>
  </si>
  <si>
    <t>60х60 (Н=1,5 L=20)</t>
  </si>
  <si>
    <t>СТОЛБИК (оцинкованный/ оцинкованный с ПВХ покрытием)</t>
  </si>
  <si>
    <t xml:space="preserve">61х35х1,5 оц. в ПВХ </t>
  </si>
  <si>
    <t>61х35х1,5 оц.</t>
  </si>
  <si>
    <t>АКЛ 600/62/5 оц (L=10м)</t>
  </si>
  <si>
    <t xml:space="preserve">100х100х5,0 (500х2000) </t>
  </si>
  <si>
    <t>Сетка оц в ПВХ в рулонах</t>
  </si>
  <si>
    <t>*</t>
  </si>
  <si>
    <t>ПВХ + оц 50х100х2,2 (Н=1,5 L=20)</t>
  </si>
  <si>
    <t>25х25х1,8 (Н=1,0 L=50) / 25м</t>
  </si>
  <si>
    <t>25х25х1,8 (Н=1,0 L=50)</t>
  </si>
  <si>
    <t xml:space="preserve">50х50х1,4 (Н=1,5 L=25) </t>
  </si>
  <si>
    <t>50х50х3 (500х2000)</t>
  </si>
  <si>
    <t>100х100х3 (1000х2000)</t>
  </si>
  <si>
    <t>100х100х3 (500х2000)</t>
  </si>
  <si>
    <t xml:space="preserve">100х100х5,0 (1000х2000) </t>
  </si>
  <si>
    <t>100х100х5,0 (2000х3000)</t>
  </si>
  <si>
    <t>150х150х3,0 (1000х2000)</t>
  </si>
  <si>
    <t>150х150х3,0 (2000х3000)</t>
  </si>
  <si>
    <t>150х150х6,0 (2000х3000)</t>
  </si>
  <si>
    <t>СЕТКА СВАРНАЯ ОЦИНКОВАННАЯ (АЛЬТЕРНАТИВА РАБИЦЕ, ШАРНИРНОЙ)</t>
  </si>
  <si>
    <t xml:space="preserve">св оц 50х100(50)х1,6 (Н=1,5 L=25) </t>
  </si>
  <si>
    <t>АКЛ 450/40/3 оц (L=10м)</t>
  </si>
  <si>
    <t>АКЛ 500/40/3 оц (L=10м)</t>
  </si>
  <si>
    <t>АКЛ 500/62/5 оц (L=10м)</t>
  </si>
  <si>
    <t>АКЛ 600/40/3 оц (L=10м)</t>
  </si>
  <si>
    <t>т</t>
  </si>
  <si>
    <t>Ø 2,5 мм</t>
  </si>
  <si>
    <t>50х50х1,6 (Н=1,5 L=25)</t>
  </si>
  <si>
    <t>Д.2,8 КОЛЮЧ 1 КГ=11М.П.</t>
  </si>
  <si>
    <t>КРОНШТЕЙН Y ОБР - 19,83 БЕЗ ндс</t>
  </si>
  <si>
    <t>КРОНШТЕЙН Г ОБР - 18,40 БЕЗ ндс</t>
  </si>
  <si>
    <t>Д.1,2 = 113 М.П.</t>
  </si>
  <si>
    <t>Д.0,7 = 330 М.П.</t>
  </si>
  <si>
    <t>Д.1,6 = 63 М.П.</t>
  </si>
  <si>
    <t>Д.1,8 = 50 М.П.</t>
  </si>
  <si>
    <t>Д.2,0 = 40 М.П.</t>
  </si>
  <si>
    <t>Д.3,0 = 18 М.П.</t>
  </si>
  <si>
    <t>Д.4,0 = 10 М.П.</t>
  </si>
  <si>
    <t>Д.5,0 = 6 М.П.</t>
  </si>
  <si>
    <t>пвх Д.2,5 = 26 М.П.</t>
  </si>
  <si>
    <t xml:space="preserve">* </t>
  </si>
  <si>
    <t>10,80 за м.п.</t>
  </si>
  <si>
    <t>13,62 за м.п.</t>
  </si>
  <si>
    <t>15х15 (Н=1,0 L=20)</t>
  </si>
  <si>
    <t>ПРОВОЛОКА ОЦИНКОВАННАЯ попадает по 125</t>
  </si>
  <si>
    <t>50х50х1,6 (Н=1,5 L=45) / 25 м.п.</t>
  </si>
  <si>
    <t>40х40 (Н=1,0 L=10)</t>
  </si>
  <si>
    <t>проволока колюч. 2,0 мм (1шт. - 100 м.п.)</t>
  </si>
  <si>
    <t>30х30 (Н=2,0 L=20)</t>
  </si>
  <si>
    <t>н/у 5х5х0,7 - 9,80 без НДС</t>
  </si>
  <si>
    <t>150х150х8,0 (2000х6000)</t>
  </si>
  <si>
    <t>н/у 2х2х0,4 -  10,58 руб. без НДС</t>
  </si>
  <si>
    <r>
      <t xml:space="preserve">ВРЕМЕННОЕ ОГРАЖДЕНИЕ СТРОЙПЛОЩАДКИ </t>
    </r>
    <r>
      <rPr>
        <sz val="10"/>
        <rFont val="Arial"/>
        <family val="2"/>
        <charset val="204"/>
      </rPr>
      <t>200Х4(20х1,5) 77 / на нож. 82</t>
    </r>
  </si>
  <si>
    <t>12,5/25х1,8 (Н=1,0 L=50)</t>
  </si>
  <si>
    <t>50х50х1,6 (Н=1,0 L= 50)</t>
  </si>
  <si>
    <t>50х50х4 (500х2000)</t>
  </si>
  <si>
    <t xml:space="preserve">св оц 50х100(50)х1,8 (Н=1,5 L=25) </t>
  </si>
  <si>
    <t>проволока колюч. 2,8 мм по 36кг</t>
  </si>
  <si>
    <t>2,0х25 (180г/м2)</t>
  </si>
  <si>
    <t>1,8х50 (160г/м2)</t>
  </si>
  <si>
    <t>50х50х5 (1000х2000)</t>
  </si>
  <si>
    <t>15х15 для птичника (Н=1,0 L=20) коричн кв. яч.</t>
  </si>
  <si>
    <t>50х50 (Н=1,5 L=20)</t>
  </si>
  <si>
    <t>6х6х0,5  (Н=1,0 L=15)</t>
  </si>
  <si>
    <t>50х50х1,6 (Н=1,0 L=25)</t>
  </si>
  <si>
    <t xml:space="preserve">Парковочный барьер ПП </t>
  </si>
  <si>
    <t>3х3х0,5х1,2*(5м)/ 5х5х0,5х1,2(10м)/8х8х0,5х1,2</t>
  </si>
  <si>
    <t>8,40/6,10/3,70</t>
  </si>
  <si>
    <t>АКЛ 300/45/3 оц (L=7м)</t>
  </si>
  <si>
    <t xml:space="preserve">50х50х1,8 (Н=1,5 L=25) </t>
  </si>
  <si>
    <t>592,60 / 246,30</t>
  </si>
  <si>
    <t xml:space="preserve">25х50х1,8 (Н=1,0 L=50) </t>
  </si>
  <si>
    <t>25х25х1,6 (Н=1,0 L=25)</t>
  </si>
  <si>
    <t>"Ёж"/"Бочка" 50х50х1,6 (Н=0,25 L=50м)</t>
  </si>
  <si>
    <t>ПББ 500/10</t>
  </si>
  <si>
    <t>ПББ 600/10</t>
  </si>
  <si>
    <t>100х100х8 (2000х6000)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</si>
</sst>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sz val="8"/>
      <name val="Arial Cyr"/>
      <charset val="204"/>
    </font>
    <font>
      <b/>
      <sz val="10"/>
      <name val="BatangChe"/>
      <family val="3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0" fillId="0" borderId="0" xfId="0" applyNumberFormat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2" borderId="8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4" fontId="2" fillId="0" borderId="17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21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4" fillId="3" borderId="7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1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4" fontId="2" fillId="0" borderId="29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4" fontId="2" fillId="0" borderId="32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4" fontId="4" fillId="0" borderId="32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center"/>
    </xf>
    <xf numFmtId="4" fontId="4" fillId="0" borderId="34" xfId="0" applyNumberFormat="1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66675</xdr:rowOff>
    </xdr:from>
    <xdr:to>
      <xdr:col>10</xdr:col>
      <xdr:colOff>533400</xdr:colOff>
      <xdr:row>9</xdr:row>
      <xdr:rowOff>180975</xdr:rowOff>
    </xdr:to>
    <xdr:pic>
      <xdr:nvPicPr>
        <xdr:cNvPr id="1025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882967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86"/>
  <sheetViews>
    <sheetView tabSelected="1" zoomScaleNormal="100" workbookViewId="0">
      <selection activeCell="Q11" sqref="Q11"/>
    </sheetView>
  </sheetViews>
  <sheetFormatPr defaultRowHeight="12.75"/>
  <cols>
    <col min="1" max="1" width="0.28515625" customWidth="1"/>
    <col min="2" max="2" width="34.85546875" customWidth="1"/>
    <col min="3" max="3" width="9.140625" style="1"/>
    <col min="4" max="4" width="9.140625" style="1" hidden="1" customWidth="1"/>
    <col min="5" max="5" width="11.42578125" style="1" customWidth="1"/>
    <col min="6" max="6" width="15" style="1" customWidth="1"/>
    <col min="7" max="7" width="35.7109375" style="1" customWidth="1"/>
    <col min="8" max="8" width="8.140625" style="1" customWidth="1"/>
    <col min="9" max="9" width="8.140625" style="1" hidden="1" customWidth="1"/>
    <col min="10" max="10" width="10.7109375" style="1" customWidth="1"/>
    <col min="11" max="11" width="13.7109375" style="1" customWidth="1"/>
  </cols>
  <sheetData>
    <row r="2" spans="2:13" ht="8.25" customHeight="1"/>
    <row r="3" spans="2:13" ht="7.5" customHeight="1"/>
    <row r="4" spans="2:13" ht="4.5" customHeight="1"/>
    <row r="5" spans="2:13" ht="10.5" customHeight="1"/>
    <row r="6" spans="2:13" ht="3" customHeight="1"/>
    <row r="7" spans="2:13" ht="10.5" customHeight="1"/>
    <row r="8" spans="2:13" ht="13.5" customHeight="1"/>
    <row r="9" spans="2:13" ht="45" customHeight="1"/>
    <row r="10" spans="2:13" ht="39.75" customHeight="1">
      <c r="B10" s="101"/>
      <c r="C10" s="101"/>
      <c r="D10" s="101"/>
      <c r="E10" s="101"/>
      <c r="F10" s="101"/>
      <c r="G10" s="101" t="s">
        <v>32</v>
      </c>
      <c r="H10" s="101"/>
      <c r="I10" s="101"/>
      <c r="J10" s="101"/>
      <c r="K10" s="101"/>
    </row>
    <row r="11" spans="2:13" ht="17.25" customHeight="1" thickBot="1">
      <c r="G11" s="9"/>
      <c r="H11" s="9"/>
      <c r="I11" s="9"/>
      <c r="J11" s="9"/>
      <c r="K11" s="54">
        <v>45901</v>
      </c>
    </row>
    <row r="12" spans="2:13">
      <c r="B12" s="10" t="s">
        <v>0</v>
      </c>
      <c r="C12" s="11" t="s">
        <v>1</v>
      </c>
      <c r="D12" s="11"/>
      <c r="E12" s="11" t="s">
        <v>2</v>
      </c>
      <c r="F12" s="77" t="s">
        <v>4</v>
      </c>
      <c r="G12" s="10" t="s">
        <v>0</v>
      </c>
      <c r="H12" s="11" t="s">
        <v>1</v>
      </c>
      <c r="I12" s="11"/>
      <c r="J12" s="11" t="s">
        <v>2</v>
      </c>
      <c r="K12" s="12" t="s">
        <v>4</v>
      </c>
      <c r="L12" s="8"/>
    </row>
    <row r="13" spans="2:13" ht="15" customHeight="1">
      <c r="B13" s="102" t="s">
        <v>86</v>
      </c>
      <c r="C13" s="103"/>
      <c r="D13" s="103"/>
      <c r="E13" s="103"/>
      <c r="F13" s="103"/>
      <c r="G13" s="97" t="s">
        <v>33</v>
      </c>
      <c r="H13" s="98"/>
      <c r="I13" s="98"/>
      <c r="J13" s="98"/>
      <c r="K13" s="104"/>
      <c r="L13" s="8"/>
    </row>
    <row r="14" spans="2:13" ht="14.1" customHeight="1">
      <c r="B14" s="13" t="s">
        <v>60</v>
      </c>
      <c r="C14" s="2" t="s">
        <v>3</v>
      </c>
      <c r="D14" s="2">
        <v>30</v>
      </c>
      <c r="E14" s="6" t="s">
        <v>87</v>
      </c>
      <c r="F14" s="75" t="s">
        <v>87</v>
      </c>
      <c r="G14" s="81" t="s">
        <v>92</v>
      </c>
      <c r="H14" s="48" t="s">
        <v>3</v>
      </c>
      <c r="I14" s="48"/>
      <c r="J14" s="49">
        <v>4.05</v>
      </c>
      <c r="K14" s="50"/>
      <c r="L14" s="8"/>
    </row>
    <row r="15" spans="2:13" ht="14.1" customHeight="1">
      <c r="B15" s="5" t="s">
        <v>88</v>
      </c>
      <c r="C15" s="2" t="s">
        <v>3</v>
      </c>
      <c r="D15" s="2">
        <v>30</v>
      </c>
      <c r="E15" s="6" t="s">
        <v>87</v>
      </c>
      <c r="F15" s="75" t="s">
        <v>87</v>
      </c>
      <c r="G15" s="82" t="s">
        <v>136</v>
      </c>
      <c r="H15" s="48" t="s">
        <v>3</v>
      </c>
      <c r="I15" s="48"/>
      <c r="J15" s="49">
        <v>7.82</v>
      </c>
      <c r="K15" s="50"/>
      <c r="L15" s="8"/>
    </row>
    <row r="16" spans="2:13" ht="15" customHeight="1">
      <c r="B16" s="25" t="s">
        <v>31</v>
      </c>
      <c r="C16" s="26"/>
      <c r="D16" s="26"/>
      <c r="E16" s="26"/>
      <c r="F16" s="26"/>
      <c r="G16" s="82" t="s">
        <v>141</v>
      </c>
      <c r="H16" s="48" t="s">
        <v>3</v>
      </c>
      <c r="I16" s="48"/>
      <c r="J16" s="49">
        <v>12.2</v>
      </c>
      <c r="K16" s="50"/>
      <c r="L16" s="8"/>
      <c r="M16" s="17"/>
    </row>
    <row r="17" spans="2:12" ht="14.1" customHeight="1">
      <c r="B17" s="13" t="s">
        <v>144</v>
      </c>
      <c r="C17" s="2" t="s">
        <v>3</v>
      </c>
      <c r="D17" s="2">
        <v>15</v>
      </c>
      <c r="E17" s="6">
        <v>3.43</v>
      </c>
      <c r="F17" s="75">
        <f>E17*15*1.2</f>
        <v>61.74</v>
      </c>
      <c r="G17" s="81" t="s">
        <v>93</v>
      </c>
      <c r="H17" s="48" t="s">
        <v>3</v>
      </c>
      <c r="I17" s="48"/>
      <c r="J17" s="49">
        <v>2.39</v>
      </c>
      <c r="K17" s="50"/>
      <c r="L17" s="8"/>
    </row>
    <row r="18" spans="2:12" ht="14.1" customHeight="1">
      <c r="B18" s="13" t="s">
        <v>54</v>
      </c>
      <c r="C18" s="2" t="s">
        <v>3</v>
      </c>
      <c r="D18" s="2">
        <v>15</v>
      </c>
      <c r="E18" s="7">
        <v>10.16</v>
      </c>
      <c r="F18" s="78">
        <f>E18*15*1.2</f>
        <v>182.88</v>
      </c>
      <c r="G18" s="82" t="s">
        <v>94</v>
      </c>
      <c r="H18" s="48" t="s">
        <v>3</v>
      </c>
      <c r="I18" s="48"/>
      <c r="J18" s="49">
        <v>2.5299999999999998</v>
      </c>
      <c r="K18" s="50"/>
      <c r="L18" s="8"/>
    </row>
    <row r="19" spans="2:12" ht="14.1" customHeight="1">
      <c r="B19" s="5" t="s">
        <v>39</v>
      </c>
      <c r="C19" s="2" t="s">
        <v>3</v>
      </c>
      <c r="D19" s="2">
        <v>15</v>
      </c>
      <c r="E19" s="6">
        <v>2.5299999999999998</v>
      </c>
      <c r="F19" s="78">
        <f>E19*15*1.2</f>
        <v>45.539999999999992</v>
      </c>
      <c r="G19" s="81" t="s">
        <v>22</v>
      </c>
      <c r="H19" s="48" t="s">
        <v>3</v>
      </c>
      <c r="I19" s="48"/>
      <c r="J19" s="51">
        <v>3.83</v>
      </c>
      <c r="K19" s="52"/>
      <c r="L19" s="8"/>
    </row>
    <row r="20" spans="2:12" ht="14.1" customHeight="1">
      <c r="B20" s="13" t="s">
        <v>44</v>
      </c>
      <c r="C20" s="2" t="s">
        <v>3</v>
      </c>
      <c r="D20" s="2">
        <v>32.5</v>
      </c>
      <c r="E20" s="6">
        <v>9.69</v>
      </c>
      <c r="F20" s="78">
        <v>581.4</v>
      </c>
      <c r="G20" s="81" t="s">
        <v>85</v>
      </c>
      <c r="H20" s="48" t="s">
        <v>3</v>
      </c>
      <c r="I20" s="48"/>
      <c r="J20" s="49">
        <v>6.63</v>
      </c>
      <c r="K20" s="50"/>
      <c r="L20" s="8"/>
    </row>
    <row r="21" spans="2:12" ht="14.1" customHeight="1">
      <c r="B21" s="13" t="s">
        <v>134</v>
      </c>
      <c r="C21" s="2" t="s">
        <v>3</v>
      </c>
      <c r="D21" s="2">
        <v>15</v>
      </c>
      <c r="E21" s="6">
        <v>9.82</v>
      </c>
      <c r="F21" s="75">
        <v>589.20000000000005</v>
      </c>
      <c r="G21" s="81" t="s">
        <v>95</v>
      </c>
      <c r="H21" s="48" t="s">
        <v>3</v>
      </c>
      <c r="I21" s="48"/>
      <c r="J21" s="49">
        <v>7.75</v>
      </c>
      <c r="K21" s="53"/>
      <c r="L21" s="8"/>
    </row>
    <row r="22" spans="2:12" ht="14.1" customHeight="1">
      <c r="B22" s="5" t="s">
        <v>61</v>
      </c>
      <c r="C22" s="2" t="s">
        <v>3</v>
      </c>
      <c r="D22" s="2">
        <v>15</v>
      </c>
      <c r="E22" s="6">
        <v>9.07</v>
      </c>
      <c r="F22" s="75">
        <v>163.26</v>
      </c>
      <c r="G22" s="81" t="s">
        <v>96</v>
      </c>
      <c r="H22" s="48" t="s">
        <v>3</v>
      </c>
      <c r="I22" s="48"/>
      <c r="J22" s="49">
        <v>6.32</v>
      </c>
      <c r="K22" s="53"/>
      <c r="L22" s="8"/>
    </row>
    <row r="23" spans="2:12" ht="14.1" customHeight="1">
      <c r="B23" s="13" t="s">
        <v>65</v>
      </c>
      <c r="C23" s="2" t="s">
        <v>3</v>
      </c>
      <c r="D23" s="2">
        <v>50</v>
      </c>
      <c r="E23" s="6">
        <v>19.04</v>
      </c>
      <c r="F23" s="78">
        <v>571.20000000000005</v>
      </c>
      <c r="G23" s="82" t="s">
        <v>97</v>
      </c>
      <c r="H23" s="48" t="s">
        <v>3</v>
      </c>
      <c r="I23" s="48"/>
      <c r="J23" s="49">
        <v>1.6</v>
      </c>
      <c r="K23" s="53"/>
      <c r="L23" s="8"/>
    </row>
    <row r="24" spans="2:12" ht="14.1" customHeight="1">
      <c r="B24" s="5" t="s">
        <v>63</v>
      </c>
      <c r="C24" s="2" t="s">
        <v>3</v>
      </c>
      <c r="D24" s="2">
        <v>30</v>
      </c>
      <c r="E24" s="6">
        <v>16.03</v>
      </c>
      <c r="F24" s="78">
        <f>E24*1.2*25</f>
        <v>480.90000000000003</v>
      </c>
      <c r="G24" s="82" t="s">
        <v>98</v>
      </c>
      <c r="H24" s="48" t="s">
        <v>3</v>
      </c>
      <c r="I24" s="48"/>
      <c r="J24" s="49">
        <v>1.57</v>
      </c>
      <c r="K24" s="53"/>
      <c r="L24" s="8"/>
    </row>
    <row r="25" spans="2:12" ht="14.1" customHeight="1">
      <c r="B25" s="5" t="s">
        <v>66</v>
      </c>
      <c r="C25" s="2" t="s">
        <v>3</v>
      </c>
      <c r="D25" s="2">
        <v>5.49</v>
      </c>
      <c r="E25" s="6">
        <v>13.57</v>
      </c>
      <c r="F25" s="78">
        <v>407.1</v>
      </c>
      <c r="G25" s="82" t="s">
        <v>79</v>
      </c>
      <c r="H25" s="48" t="s">
        <v>3</v>
      </c>
      <c r="I25" s="48"/>
      <c r="J25" s="49">
        <v>4.43</v>
      </c>
      <c r="K25" s="53"/>
      <c r="L25" s="8"/>
    </row>
    <row r="26" spans="2:12" ht="14.1" customHeight="1">
      <c r="B26" s="5" t="s">
        <v>67</v>
      </c>
      <c r="C26" s="2" t="s">
        <v>3</v>
      </c>
      <c r="D26" s="2"/>
      <c r="E26" s="6">
        <v>14.92</v>
      </c>
      <c r="F26" s="78">
        <v>447.6</v>
      </c>
      <c r="G26" s="82" t="s">
        <v>99</v>
      </c>
      <c r="H26" s="48" t="s">
        <v>3</v>
      </c>
      <c r="I26" s="48"/>
      <c r="J26" s="49">
        <v>7.36</v>
      </c>
      <c r="K26" s="53"/>
      <c r="L26" s="8"/>
    </row>
    <row r="27" spans="2:12" ht="14.1" customHeight="1">
      <c r="B27" s="5" t="s">
        <v>36</v>
      </c>
      <c r="C27" s="2" t="s">
        <v>3</v>
      </c>
      <c r="D27" s="2">
        <v>25</v>
      </c>
      <c r="E27" s="7">
        <v>2.5299999999999998</v>
      </c>
      <c r="F27" s="78">
        <f>E27*1.2*25</f>
        <v>75.899999999999991</v>
      </c>
      <c r="G27" s="82" t="s">
        <v>131</v>
      </c>
      <c r="H27" s="48" t="s">
        <v>3</v>
      </c>
      <c r="I27" s="48"/>
      <c r="J27" s="49">
        <v>14.35</v>
      </c>
      <c r="K27" s="53"/>
      <c r="L27" s="8"/>
    </row>
    <row r="28" spans="2:12" ht="14.1" customHeight="1">
      <c r="B28" s="13" t="s">
        <v>46</v>
      </c>
      <c r="C28" s="2" t="s">
        <v>3</v>
      </c>
      <c r="D28" s="2">
        <v>25</v>
      </c>
      <c r="E28" s="6">
        <v>5.59</v>
      </c>
      <c r="F28" s="78">
        <f>E28*25*1.2</f>
        <v>167.7</v>
      </c>
      <c r="G28" s="81" t="s">
        <v>76</v>
      </c>
      <c r="H28" s="48" t="s">
        <v>3</v>
      </c>
      <c r="I28" s="48"/>
      <c r="J28" s="49">
        <v>2.02</v>
      </c>
      <c r="K28" s="53"/>
      <c r="L28" s="8"/>
    </row>
    <row r="29" spans="2:12" ht="14.1" customHeight="1">
      <c r="B29" s="13" t="s">
        <v>153</v>
      </c>
      <c r="C29" s="2" t="s">
        <v>3</v>
      </c>
      <c r="D29" s="2">
        <v>50</v>
      </c>
      <c r="E29" s="6">
        <v>6.15</v>
      </c>
      <c r="F29" s="75">
        <f>E29*1.2*25</f>
        <v>184.5</v>
      </c>
      <c r="G29" s="81" t="s">
        <v>42</v>
      </c>
      <c r="H29" s="48" t="s">
        <v>3</v>
      </c>
      <c r="I29" s="48"/>
      <c r="J29" s="49">
        <v>2.06</v>
      </c>
      <c r="K29" s="53"/>
      <c r="L29" s="8"/>
    </row>
    <row r="30" spans="2:12" ht="14.1" customHeight="1">
      <c r="B30" s="13" t="s">
        <v>89</v>
      </c>
      <c r="C30" s="2" t="s">
        <v>3</v>
      </c>
      <c r="D30" s="2">
        <v>50</v>
      </c>
      <c r="E30" s="6">
        <v>8.2100000000000009</v>
      </c>
      <c r="F30" s="75" t="s">
        <v>151</v>
      </c>
      <c r="G30" s="82" t="s">
        <v>71</v>
      </c>
      <c r="H30" s="48" t="s">
        <v>3</v>
      </c>
      <c r="I30" s="48"/>
      <c r="J30" s="49">
        <v>5.9</v>
      </c>
      <c r="K30" s="53"/>
      <c r="L30" s="8"/>
    </row>
    <row r="31" spans="2:12" ht="14.1" customHeight="1">
      <c r="B31" s="5" t="s">
        <v>72</v>
      </c>
      <c r="C31" s="2" t="s">
        <v>3</v>
      </c>
      <c r="D31" s="2"/>
      <c r="E31" s="6">
        <v>9.66</v>
      </c>
      <c r="F31" s="78">
        <v>296.7</v>
      </c>
      <c r="G31" s="82" t="s">
        <v>157</v>
      </c>
      <c r="H31" s="48" t="s">
        <v>3</v>
      </c>
      <c r="I31" s="48"/>
      <c r="J31" s="49">
        <v>16.03</v>
      </c>
      <c r="K31" s="53"/>
      <c r="L31" s="8"/>
    </row>
    <row r="32" spans="2:12" ht="14.1" customHeight="1">
      <c r="B32" s="13" t="s">
        <v>62</v>
      </c>
      <c r="C32" s="2" t="s">
        <v>3</v>
      </c>
      <c r="D32" s="2">
        <v>50</v>
      </c>
      <c r="E32" s="7">
        <v>5.18</v>
      </c>
      <c r="F32" s="78">
        <f>E32*50*1.2</f>
        <v>310.8</v>
      </c>
      <c r="G32" s="25" t="s">
        <v>100</v>
      </c>
      <c r="H32" s="26"/>
      <c r="I32" s="26"/>
      <c r="J32" s="26"/>
      <c r="K32" s="27"/>
      <c r="L32" s="8"/>
    </row>
    <row r="33" spans="2:12" ht="14.1" customHeight="1">
      <c r="B33" s="13" t="s">
        <v>152</v>
      </c>
      <c r="C33" s="2" t="s">
        <v>3</v>
      </c>
      <c r="D33" s="2">
        <v>50</v>
      </c>
      <c r="E33" s="6">
        <v>6.32</v>
      </c>
      <c r="F33" s="78">
        <f>E33*1.2*50</f>
        <v>379.2</v>
      </c>
      <c r="G33" s="3" t="s">
        <v>101</v>
      </c>
      <c r="H33" s="2" t="s">
        <v>3</v>
      </c>
      <c r="I33" s="2">
        <v>15</v>
      </c>
      <c r="J33" s="7">
        <v>2.65</v>
      </c>
      <c r="K33" s="14">
        <v>115.2</v>
      </c>
      <c r="L33" s="8"/>
    </row>
    <row r="34" spans="2:12" ht="14.1" customHeight="1">
      <c r="B34" s="13" t="s">
        <v>64</v>
      </c>
      <c r="C34" s="2" t="s">
        <v>3</v>
      </c>
      <c r="D34" s="2">
        <v>50</v>
      </c>
      <c r="E34" s="6">
        <v>2.5299999999999998</v>
      </c>
      <c r="F34" s="78">
        <f>E34*1.2*50</f>
        <v>151.79999999999998</v>
      </c>
      <c r="G34" s="3" t="s">
        <v>137</v>
      </c>
      <c r="H34" s="2" t="s">
        <v>3</v>
      </c>
      <c r="I34" s="2">
        <v>37.5</v>
      </c>
      <c r="J34" s="7">
        <v>3.05</v>
      </c>
      <c r="K34" s="14">
        <v>137.25</v>
      </c>
      <c r="L34" s="8"/>
    </row>
    <row r="35" spans="2:12" ht="14.1" customHeight="1">
      <c r="B35" s="13" t="s">
        <v>51</v>
      </c>
      <c r="C35" s="2" t="s">
        <v>3</v>
      </c>
      <c r="D35" s="2">
        <v>10</v>
      </c>
      <c r="E35" s="6">
        <v>3.34</v>
      </c>
      <c r="F35" s="78">
        <f>E35*10*1.2</f>
        <v>40.08</v>
      </c>
      <c r="G35" s="25"/>
      <c r="H35" s="26"/>
      <c r="I35" s="26"/>
      <c r="J35" s="26"/>
      <c r="K35" s="27"/>
      <c r="L35" s="8"/>
    </row>
    <row r="36" spans="2:12" ht="14.1" customHeight="1">
      <c r="B36" s="13" t="s">
        <v>52</v>
      </c>
      <c r="C36" s="2" t="s">
        <v>3</v>
      </c>
      <c r="D36" s="2">
        <v>12.5</v>
      </c>
      <c r="E36" s="6">
        <v>3.3</v>
      </c>
      <c r="F36" s="78">
        <f>E36*1.2*12.5</f>
        <v>49.499999999999993</v>
      </c>
      <c r="G36" s="25" t="s">
        <v>81</v>
      </c>
      <c r="H36" s="28"/>
      <c r="I36" s="28"/>
      <c r="J36" s="28"/>
      <c r="K36" s="29"/>
      <c r="L36" s="8"/>
    </row>
    <row r="37" spans="2:12" ht="15" customHeight="1">
      <c r="B37" s="13" t="s">
        <v>53</v>
      </c>
      <c r="C37" s="2" t="s">
        <v>3</v>
      </c>
      <c r="D37" s="2">
        <v>17.5</v>
      </c>
      <c r="E37" s="6">
        <v>3.34</v>
      </c>
      <c r="F37" s="78">
        <f>E37*1.2*17.5</f>
        <v>70.14</v>
      </c>
      <c r="G37" s="3" t="s">
        <v>83</v>
      </c>
      <c r="H37" s="40"/>
      <c r="I37" s="40"/>
      <c r="J37" s="41"/>
      <c r="K37" s="15" t="s">
        <v>122</v>
      </c>
      <c r="L37" s="8"/>
    </row>
    <row r="38" spans="2:12" ht="14.1" customHeight="1">
      <c r="B38" s="13" t="s">
        <v>55</v>
      </c>
      <c r="C38" s="2" t="s">
        <v>3</v>
      </c>
      <c r="D38" s="2">
        <v>25</v>
      </c>
      <c r="E38" s="6">
        <v>3.33</v>
      </c>
      <c r="F38" s="78">
        <f>E38*1.2*25</f>
        <v>99.9</v>
      </c>
      <c r="G38" s="3" t="s">
        <v>82</v>
      </c>
      <c r="H38" s="40"/>
      <c r="I38" s="40"/>
      <c r="J38" s="41"/>
      <c r="K38" s="15" t="s">
        <v>123</v>
      </c>
      <c r="L38" s="8"/>
    </row>
    <row r="39" spans="2:12" ht="14.1" customHeight="1">
      <c r="B39" s="13" t="s">
        <v>135</v>
      </c>
      <c r="C39" s="2" t="s">
        <v>3</v>
      </c>
      <c r="D39" s="2">
        <v>50</v>
      </c>
      <c r="E39" s="6">
        <v>3.17</v>
      </c>
      <c r="F39" s="75">
        <f>E39*1.2*50</f>
        <v>190.2</v>
      </c>
      <c r="G39" s="25" t="s">
        <v>8</v>
      </c>
      <c r="H39" s="26"/>
      <c r="I39" s="26"/>
      <c r="J39" s="26"/>
      <c r="K39" s="27"/>
      <c r="L39" s="8"/>
    </row>
    <row r="40" spans="2:12" ht="14.1" customHeight="1">
      <c r="B40" s="5" t="s">
        <v>108</v>
      </c>
      <c r="C40" s="2" t="s">
        <v>3</v>
      </c>
      <c r="D40" s="2">
        <v>67.5</v>
      </c>
      <c r="E40" s="6">
        <v>3.17</v>
      </c>
      <c r="F40" s="78">
        <f>E40*1.2*37.5</f>
        <v>142.65</v>
      </c>
      <c r="G40" s="83" t="s">
        <v>142</v>
      </c>
      <c r="H40" s="31" t="s">
        <v>14</v>
      </c>
      <c r="I40" s="31">
        <v>20</v>
      </c>
      <c r="J40" s="32">
        <v>57</v>
      </c>
      <c r="K40" s="33">
        <v>68.400000000000006</v>
      </c>
      <c r="L40" s="8"/>
    </row>
    <row r="41" spans="2:12" ht="14.1" customHeight="1">
      <c r="B41" s="13" t="s">
        <v>150</v>
      </c>
      <c r="C41" s="2" t="s">
        <v>3</v>
      </c>
      <c r="D41" s="2">
        <v>45</v>
      </c>
      <c r="E41" s="7">
        <v>4.0599999999999996</v>
      </c>
      <c r="F41" s="78">
        <f>E41*1.2*37.5</f>
        <v>182.69999999999996</v>
      </c>
      <c r="G41" s="83" t="s">
        <v>124</v>
      </c>
      <c r="H41" s="31" t="s">
        <v>14</v>
      </c>
      <c r="I41" s="31">
        <v>20</v>
      </c>
      <c r="J41" s="32">
        <v>66</v>
      </c>
      <c r="K41" s="33">
        <v>79.2</v>
      </c>
      <c r="L41" s="8"/>
    </row>
    <row r="42" spans="2:12" ht="14.1" customHeight="1">
      <c r="B42" s="13" t="s">
        <v>50</v>
      </c>
      <c r="C42" s="2" t="s">
        <v>3</v>
      </c>
      <c r="D42" s="2">
        <v>50</v>
      </c>
      <c r="E42" s="6">
        <v>4.07</v>
      </c>
      <c r="F42" s="78">
        <f>E42*1.2*25</f>
        <v>122.10000000000001</v>
      </c>
      <c r="G42" s="83" t="s">
        <v>7</v>
      </c>
      <c r="H42" s="31" t="s">
        <v>3</v>
      </c>
      <c r="I42" s="31">
        <v>20</v>
      </c>
      <c r="J42" s="32">
        <v>140.25</v>
      </c>
      <c r="K42" s="33">
        <v>168.3</v>
      </c>
      <c r="L42" s="8"/>
    </row>
    <row r="43" spans="2:12" ht="14.1" customHeight="1">
      <c r="B43" s="5" t="s">
        <v>73</v>
      </c>
      <c r="C43" s="2" t="s">
        <v>3</v>
      </c>
      <c r="D43" s="2">
        <v>22.5</v>
      </c>
      <c r="E43" s="7">
        <v>6.46</v>
      </c>
      <c r="F43" s="78">
        <f>E43*1.2*22.5</f>
        <v>174.42</v>
      </c>
      <c r="G43" s="83" t="s">
        <v>24</v>
      </c>
      <c r="H43" s="31" t="s">
        <v>14</v>
      </c>
      <c r="I43" s="31">
        <v>25</v>
      </c>
      <c r="J43" s="32">
        <v>87.65</v>
      </c>
      <c r="K43" s="33">
        <v>105.18</v>
      </c>
      <c r="L43" s="8"/>
    </row>
    <row r="44" spans="2:12" ht="14.1" customHeight="1">
      <c r="B44" s="97"/>
      <c r="C44" s="98"/>
      <c r="D44" s="98"/>
      <c r="E44" s="98"/>
      <c r="F44" s="98"/>
      <c r="G44" s="83" t="s">
        <v>27</v>
      </c>
      <c r="H44" s="31" t="s">
        <v>3</v>
      </c>
      <c r="I44" s="31">
        <v>30</v>
      </c>
      <c r="J44" s="32">
        <v>105.85</v>
      </c>
      <c r="K44" s="33">
        <v>127.02</v>
      </c>
      <c r="L44" s="8"/>
    </row>
    <row r="45" spans="2:12" ht="14.1" customHeight="1">
      <c r="B45" s="99"/>
      <c r="C45" s="100"/>
      <c r="D45" s="100"/>
      <c r="E45" s="100"/>
      <c r="F45" s="100"/>
      <c r="G45" s="84" t="s">
        <v>34</v>
      </c>
      <c r="H45" s="31" t="s">
        <v>14</v>
      </c>
      <c r="I45" s="31">
        <v>20</v>
      </c>
      <c r="J45" s="32">
        <v>67.45</v>
      </c>
      <c r="K45" s="33">
        <v>80.94</v>
      </c>
      <c r="L45" s="8"/>
    </row>
    <row r="46" spans="2:12" ht="14.1" customHeight="1">
      <c r="B46" s="13" t="s">
        <v>6</v>
      </c>
      <c r="C46" s="4" t="s">
        <v>3</v>
      </c>
      <c r="D46" s="4">
        <v>30</v>
      </c>
      <c r="E46" s="6" t="s">
        <v>121</v>
      </c>
      <c r="F46" s="75" t="s">
        <v>87</v>
      </c>
      <c r="G46" s="84" t="s">
        <v>35</v>
      </c>
      <c r="H46" s="31" t="s">
        <v>14</v>
      </c>
      <c r="I46" s="31">
        <v>30</v>
      </c>
      <c r="J46" s="32">
        <v>97.55</v>
      </c>
      <c r="K46" s="33">
        <v>117.06</v>
      </c>
      <c r="L46" s="8"/>
    </row>
    <row r="47" spans="2:12" ht="14.1" customHeight="1">
      <c r="B47" s="13" t="s">
        <v>5</v>
      </c>
      <c r="C47" s="4" t="s">
        <v>3</v>
      </c>
      <c r="D47" s="4">
        <v>50</v>
      </c>
      <c r="E47" s="6">
        <v>5.71</v>
      </c>
      <c r="F47" s="75">
        <v>342.6</v>
      </c>
      <c r="G47" s="83" t="s">
        <v>127</v>
      </c>
      <c r="H47" s="31" t="s">
        <v>14</v>
      </c>
      <c r="I47" s="31">
        <v>40</v>
      </c>
      <c r="J47" s="32">
        <v>34.5</v>
      </c>
      <c r="K47" s="33">
        <v>41.4</v>
      </c>
      <c r="L47" s="8"/>
    </row>
    <row r="48" spans="2:12" ht="15" customHeight="1">
      <c r="B48" s="5" t="s">
        <v>90</v>
      </c>
      <c r="C48" s="4" t="s">
        <v>3</v>
      </c>
      <c r="D48" s="4">
        <v>50</v>
      </c>
      <c r="E48" s="6" t="s">
        <v>121</v>
      </c>
      <c r="F48" s="75" t="s">
        <v>87</v>
      </c>
      <c r="G48" s="84" t="s">
        <v>28</v>
      </c>
      <c r="H48" s="31" t="s">
        <v>14</v>
      </c>
      <c r="I48" s="31">
        <v>20</v>
      </c>
      <c r="J48" s="32">
        <v>69.75</v>
      </c>
      <c r="K48" s="33">
        <v>83.7</v>
      </c>
      <c r="L48" s="8"/>
    </row>
    <row r="49" spans="2:12" ht="14.1" customHeight="1">
      <c r="B49" s="13" t="s">
        <v>62</v>
      </c>
      <c r="C49" s="4" t="s">
        <v>3</v>
      </c>
      <c r="D49" s="4">
        <v>30</v>
      </c>
      <c r="E49" s="6">
        <v>2.93</v>
      </c>
      <c r="F49" s="75">
        <v>175.8</v>
      </c>
      <c r="G49" s="84" t="s">
        <v>59</v>
      </c>
      <c r="H49" s="31" t="s">
        <v>14</v>
      </c>
      <c r="I49" s="31">
        <v>15</v>
      </c>
      <c r="J49" s="32">
        <v>42</v>
      </c>
      <c r="K49" s="33">
        <v>50.4</v>
      </c>
      <c r="L49" s="8"/>
    </row>
    <row r="50" spans="2:12" ht="15" customHeight="1">
      <c r="B50" s="13" t="s">
        <v>91</v>
      </c>
      <c r="C50" s="4" t="s">
        <v>3</v>
      </c>
      <c r="D50" s="4">
        <v>67.5</v>
      </c>
      <c r="E50" s="6">
        <v>3.31</v>
      </c>
      <c r="F50" s="75">
        <v>148.94999999999999</v>
      </c>
      <c r="G50" s="84" t="s">
        <v>21</v>
      </c>
      <c r="H50" s="31" t="s">
        <v>14</v>
      </c>
      <c r="I50" s="31">
        <v>36</v>
      </c>
      <c r="J50" s="32">
        <v>124.4</v>
      </c>
      <c r="K50" s="33">
        <v>149.28</v>
      </c>
      <c r="L50" s="8"/>
    </row>
    <row r="51" spans="2:12" ht="14.1" customHeight="1">
      <c r="B51" s="13" t="s">
        <v>78</v>
      </c>
      <c r="C51" s="4" t="s">
        <v>3</v>
      </c>
      <c r="D51" s="4">
        <v>3.75</v>
      </c>
      <c r="E51" s="6">
        <v>3.83</v>
      </c>
      <c r="F51" s="75">
        <v>17.239999999999998</v>
      </c>
      <c r="G51" s="83" t="s">
        <v>129</v>
      </c>
      <c r="H51" s="31" t="s">
        <v>14</v>
      </c>
      <c r="I51" s="31">
        <v>20</v>
      </c>
      <c r="J51" s="32">
        <v>139.5</v>
      </c>
      <c r="K51" s="33">
        <v>167.4</v>
      </c>
      <c r="L51" s="8"/>
    </row>
    <row r="52" spans="2:12" ht="14.1" customHeight="1">
      <c r="B52" s="13" t="s">
        <v>56</v>
      </c>
      <c r="C52" s="4" t="s">
        <v>3</v>
      </c>
      <c r="D52" s="4">
        <v>5</v>
      </c>
      <c r="E52" s="6">
        <v>3.41</v>
      </c>
      <c r="F52" s="75">
        <v>20.46</v>
      </c>
      <c r="G52" s="83" t="s">
        <v>143</v>
      </c>
      <c r="H52" s="31" t="s">
        <v>14</v>
      </c>
      <c r="I52" s="31">
        <v>15</v>
      </c>
      <c r="J52" s="32">
        <v>105.2</v>
      </c>
      <c r="K52" s="33">
        <v>126.24</v>
      </c>
      <c r="L52" s="8"/>
    </row>
    <row r="53" spans="2:12" ht="14.1" customHeight="1">
      <c r="B53" s="13" t="s">
        <v>154</v>
      </c>
      <c r="C53" s="4" t="s">
        <v>3</v>
      </c>
      <c r="D53" s="4">
        <v>6.25</v>
      </c>
      <c r="E53" s="6">
        <v>2.48</v>
      </c>
      <c r="F53" s="75">
        <f>E53*1.2*12.5</f>
        <v>37.200000000000003</v>
      </c>
      <c r="G53" s="83" t="s">
        <v>80</v>
      </c>
      <c r="H53" s="31" t="s">
        <v>14</v>
      </c>
      <c r="I53" s="31">
        <v>15</v>
      </c>
      <c r="J53" s="32">
        <v>105</v>
      </c>
      <c r="K53" s="33">
        <v>126</v>
      </c>
      <c r="L53" s="8"/>
    </row>
    <row r="54" spans="2:12" ht="15" customHeight="1">
      <c r="B54" s="13" t="s">
        <v>57</v>
      </c>
      <c r="C54" s="4" t="s">
        <v>3</v>
      </c>
      <c r="D54" s="4">
        <v>8.75</v>
      </c>
      <c r="E54" s="7">
        <v>2.5</v>
      </c>
      <c r="F54" s="78">
        <v>26.25</v>
      </c>
      <c r="G54" s="25" t="s">
        <v>9</v>
      </c>
      <c r="H54" s="26"/>
      <c r="I54" s="26"/>
      <c r="J54" s="26"/>
      <c r="K54" s="27"/>
      <c r="L54" s="8"/>
    </row>
    <row r="55" spans="2:12" ht="14.1" customHeight="1">
      <c r="B55" s="13" t="s">
        <v>58</v>
      </c>
      <c r="C55" s="4" t="s">
        <v>3</v>
      </c>
      <c r="D55" s="4">
        <v>12.5</v>
      </c>
      <c r="E55" s="6">
        <v>2.54</v>
      </c>
      <c r="F55" s="75">
        <f>E55*0.5*25*1.2</f>
        <v>38.1</v>
      </c>
      <c r="G55" s="3" t="s">
        <v>12</v>
      </c>
      <c r="H55" s="2" t="s">
        <v>11</v>
      </c>
      <c r="I55" s="2"/>
      <c r="J55" s="6">
        <v>62.35</v>
      </c>
      <c r="K55" s="14">
        <v>74.819999999999993</v>
      </c>
      <c r="L55" s="8"/>
    </row>
    <row r="56" spans="2:12" ht="14.1" customHeight="1">
      <c r="B56" s="13" t="s">
        <v>145</v>
      </c>
      <c r="C56" s="4" t="s">
        <v>3</v>
      </c>
      <c r="D56" s="4">
        <v>50</v>
      </c>
      <c r="E56" s="6">
        <v>2.4300000000000002</v>
      </c>
      <c r="F56" s="75">
        <v>72.900000000000006</v>
      </c>
      <c r="G56" s="3" t="s">
        <v>13</v>
      </c>
      <c r="H56" s="2" t="s">
        <v>11</v>
      </c>
      <c r="I56" s="2"/>
      <c r="J56" s="7">
        <v>76.150000000000006</v>
      </c>
      <c r="K56" s="14">
        <v>91.38</v>
      </c>
      <c r="L56" s="8"/>
    </row>
    <row r="57" spans="2:12" ht="14.1" customHeight="1">
      <c r="B57" s="13" t="s">
        <v>126</v>
      </c>
      <c r="C57" s="4" t="s">
        <v>3</v>
      </c>
      <c r="D57" s="4">
        <v>75</v>
      </c>
      <c r="E57" s="6">
        <v>2.38</v>
      </c>
      <c r="F57" s="75"/>
      <c r="G57" s="3" t="s">
        <v>10</v>
      </c>
      <c r="H57" s="2" t="s">
        <v>11</v>
      </c>
      <c r="I57" s="2"/>
      <c r="J57" s="7">
        <v>140.25</v>
      </c>
      <c r="K57" s="14">
        <v>168.3</v>
      </c>
      <c r="L57" s="8"/>
    </row>
    <row r="58" spans="2:12" ht="14.1" customHeight="1">
      <c r="B58" s="5" t="s">
        <v>77</v>
      </c>
      <c r="C58" s="4" t="s">
        <v>3</v>
      </c>
      <c r="D58" s="4">
        <v>45</v>
      </c>
      <c r="E58" s="6">
        <v>3.09</v>
      </c>
      <c r="F58" s="75"/>
      <c r="G58" s="3" t="s">
        <v>140</v>
      </c>
      <c r="H58" s="2" t="s">
        <v>11</v>
      </c>
      <c r="I58" s="2"/>
      <c r="J58" s="7">
        <v>192.4</v>
      </c>
      <c r="K58" s="14">
        <v>230.88</v>
      </c>
      <c r="L58" s="8"/>
    </row>
    <row r="59" spans="2:12" ht="14.1" customHeight="1">
      <c r="B59" s="102" t="s">
        <v>16</v>
      </c>
      <c r="C59" s="103"/>
      <c r="D59" s="103"/>
      <c r="E59" s="103"/>
      <c r="F59" s="103"/>
      <c r="G59" s="3" t="s">
        <v>139</v>
      </c>
      <c r="H59" s="2" t="s">
        <v>11</v>
      </c>
      <c r="I59" s="2"/>
      <c r="J59" s="6">
        <v>137.80000000000001</v>
      </c>
      <c r="K59" s="14">
        <v>165.36</v>
      </c>
      <c r="L59" s="8"/>
    </row>
    <row r="60" spans="2:12" ht="23.25" customHeight="1">
      <c r="B60" s="13" t="s">
        <v>147</v>
      </c>
      <c r="C60" s="4" t="s">
        <v>3</v>
      </c>
      <c r="D60" s="4">
        <v>10</v>
      </c>
      <c r="E60" s="30" t="s">
        <v>148</v>
      </c>
      <c r="F60" s="75"/>
      <c r="G60" s="42" t="s">
        <v>45</v>
      </c>
      <c r="H60" s="43"/>
      <c r="I60" s="43"/>
      <c r="J60" s="43"/>
      <c r="K60" s="44"/>
      <c r="L60" s="8"/>
    </row>
    <row r="61" spans="2:12" ht="15" customHeight="1">
      <c r="B61" s="16" t="s">
        <v>41</v>
      </c>
      <c r="C61" s="4" t="s">
        <v>3</v>
      </c>
      <c r="D61" s="4">
        <v>10</v>
      </c>
      <c r="E61" s="30">
        <v>1.6</v>
      </c>
      <c r="F61" s="75">
        <v>19.2</v>
      </c>
      <c r="G61" s="45"/>
      <c r="H61" s="46"/>
      <c r="I61" s="46"/>
      <c r="J61" s="46"/>
      <c r="K61" s="47"/>
      <c r="L61" s="8"/>
    </row>
    <row r="62" spans="2:12" ht="21.75" customHeight="1">
      <c r="B62" s="16" t="s">
        <v>40</v>
      </c>
      <c r="C62" s="4" t="s">
        <v>3</v>
      </c>
      <c r="D62" s="4">
        <v>12.5</v>
      </c>
      <c r="E62" s="30">
        <v>2.4500000000000002</v>
      </c>
      <c r="F62" s="75">
        <v>29.4</v>
      </c>
      <c r="G62" s="85" t="s">
        <v>149</v>
      </c>
      <c r="H62" s="34" t="s">
        <v>14</v>
      </c>
      <c r="I62" s="34"/>
      <c r="J62" s="36">
        <v>22.85</v>
      </c>
      <c r="K62" s="38">
        <v>28.56</v>
      </c>
      <c r="L62" s="8"/>
    </row>
    <row r="63" spans="2:12" ht="14.1" customHeight="1">
      <c r="B63" s="97" t="s">
        <v>19</v>
      </c>
      <c r="C63" s="98"/>
      <c r="D63" s="98"/>
      <c r="E63" s="98"/>
      <c r="F63" s="98"/>
      <c r="G63" s="86"/>
      <c r="H63" s="35"/>
      <c r="I63" s="35"/>
      <c r="J63" s="37"/>
      <c r="K63" s="39"/>
      <c r="L63" s="8"/>
    </row>
    <row r="64" spans="2:12" ht="14.1" customHeight="1">
      <c r="B64" s="99"/>
      <c r="C64" s="100"/>
      <c r="D64" s="100"/>
      <c r="E64" s="100"/>
      <c r="F64" s="100"/>
      <c r="G64" s="87" t="s">
        <v>102</v>
      </c>
      <c r="H64" s="34" t="s">
        <v>14</v>
      </c>
      <c r="I64" s="34"/>
      <c r="J64" s="36">
        <v>30.8</v>
      </c>
      <c r="K64" s="38">
        <f>J64*1.2</f>
        <v>36.96</v>
      </c>
      <c r="L64" s="8"/>
    </row>
    <row r="65" spans="2:12" ht="14.1" customHeight="1">
      <c r="B65" s="3" t="s">
        <v>17</v>
      </c>
      <c r="C65" s="93" t="s">
        <v>20</v>
      </c>
      <c r="D65" s="94"/>
      <c r="E65" s="94"/>
      <c r="F65" s="94"/>
      <c r="G65" s="86"/>
      <c r="H65" s="35"/>
      <c r="I65" s="35"/>
      <c r="J65" s="37"/>
      <c r="K65" s="39"/>
      <c r="L65" s="8"/>
    </row>
    <row r="66" spans="2:12" ht="14.1" customHeight="1">
      <c r="B66" s="3" t="s">
        <v>18</v>
      </c>
      <c r="C66" s="95"/>
      <c r="D66" s="96"/>
      <c r="E66" s="96"/>
      <c r="F66" s="96"/>
      <c r="G66" s="87" t="s">
        <v>103</v>
      </c>
      <c r="H66" s="34" t="s">
        <v>14</v>
      </c>
      <c r="I66" s="34"/>
      <c r="J66" s="36">
        <v>31.8</v>
      </c>
      <c r="K66" s="38">
        <f>J66*1.2</f>
        <v>38.159999999999997</v>
      </c>
      <c r="L66" s="8"/>
    </row>
    <row r="67" spans="2:12" ht="14.1" customHeight="1">
      <c r="B67" s="97" t="s">
        <v>25</v>
      </c>
      <c r="C67" s="98"/>
      <c r="D67" s="98"/>
      <c r="E67" s="98"/>
      <c r="F67" s="98"/>
      <c r="G67" s="86"/>
      <c r="H67" s="35"/>
      <c r="I67" s="35"/>
      <c r="J67" s="37"/>
      <c r="K67" s="39"/>
      <c r="L67" s="8"/>
    </row>
    <row r="68" spans="2:12" ht="14.1" customHeight="1">
      <c r="B68" s="99"/>
      <c r="C68" s="100"/>
      <c r="D68" s="100"/>
      <c r="E68" s="100"/>
      <c r="F68" s="100"/>
      <c r="G68" s="88" t="s">
        <v>155</v>
      </c>
      <c r="H68" s="65" t="s">
        <v>14</v>
      </c>
      <c r="I68" s="65"/>
      <c r="J68" s="76">
        <v>61.76</v>
      </c>
      <c r="K68" s="89">
        <f>J68*1.2</f>
        <v>74.111999999999995</v>
      </c>
      <c r="L68" s="8"/>
    </row>
    <row r="69" spans="2:12" ht="14.1" customHeight="1">
      <c r="B69" s="5" t="s">
        <v>30</v>
      </c>
      <c r="C69" s="4" t="s">
        <v>3</v>
      </c>
      <c r="D69" s="4">
        <v>100</v>
      </c>
      <c r="E69" s="6">
        <v>1.44</v>
      </c>
      <c r="F69" s="75">
        <f>E69*100*1.2</f>
        <v>172.79999999999998</v>
      </c>
      <c r="G69" s="88" t="s">
        <v>156</v>
      </c>
      <c r="H69" s="65" t="s">
        <v>14</v>
      </c>
      <c r="I69" s="65"/>
      <c r="J69" s="76">
        <v>79</v>
      </c>
      <c r="K69" s="89">
        <f>J69*1.2</f>
        <v>94.8</v>
      </c>
      <c r="L69" s="8"/>
    </row>
    <row r="70" spans="2:12" ht="15" customHeight="1">
      <c r="B70" s="5" t="s">
        <v>37</v>
      </c>
      <c r="C70" s="4" t="s">
        <v>3</v>
      </c>
      <c r="D70" s="4">
        <v>100</v>
      </c>
      <c r="E70" s="6">
        <v>0.87</v>
      </c>
      <c r="F70" s="75">
        <f>E70*1.2*100</f>
        <v>104.4</v>
      </c>
      <c r="G70" s="87" t="s">
        <v>104</v>
      </c>
      <c r="H70" s="34" t="s">
        <v>14</v>
      </c>
      <c r="I70" s="34"/>
      <c r="J70" s="36">
        <v>53</v>
      </c>
      <c r="K70" s="38">
        <f>J70*1.2</f>
        <v>63.599999999999994</v>
      </c>
      <c r="L70" s="8"/>
    </row>
    <row r="71" spans="2:12" ht="14.1" customHeight="1">
      <c r="B71" s="5" t="s">
        <v>38</v>
      </c>
      <c r="C71" s="4" t="s">
        <v>3</v>
      </c>
      <c r="D71" s="4">
        <v>100</v>
      </c>
      <c r="E71" s="6">
        <v>0.49</v>
      </c>
      <c r="F71" s="75">
        <v>58.8</v>
      </c>
      <c r="G71" s="60"/>
      <c r="H71" s="61"/>
      <c r="I71" s="61"/>
      <c r="J71" s="62"/>
      <c r="K71" s="63"/>
      <c r="L71" s="8"/>
    </row>
    <row r="72" spans="2:12" ht="14.1" customHeight="1">
      <c r="B72" s="102" t="s">
        <v>15</v>
      </c>
      <c r="C72" s="103"/>
      <c r="D72" s="103"/>
      <c r="E72" s="103"/>
      <c r="F72" s="103"/>
      <c r="G72" s="64" t="s">
        <v>105</v>
      </c>
      <c r="H72" s="65" t="s">
        <v>14</v>
      </c>
      <c r="I72" s="35"/>
      <c r="J72" s="37">
        <v>38</v>
      </c>
      <c r="K72" s="39">
        <f>J72*1.2</f>
        <v>45.6</v>
      </c>
      <c r="L72" s="8"/>
    </row>
    <row r="73" spans="2:12" ht="14.1" customHeight="1">
      <c r="B73" s="5" t="s">
        <v>29</v>
      </c>
      <c r="C73" s="93" t="s">
        <v>20</v>
      </c>
      <c r="D73" s="94"/>
      <c r="E73" s="94"/>
      <c r="F73" s="94"/>
      <c r="G73" s="90" t="s">
        <v>84</v>
      </c>
      <c r="H73" s="65" t="s">
        <v>14</v>
      </c>
      <c r="I73" s="2"/>
      <c r="J73" s="7">
        <v>63</v>
      </c>
      <c r="K73" s="14">
        <f>J73*1.2</f>
        <v>75.599999999999994</v>
      </c>
      <c r="L73" s="8"/>
    </row>
    <row r="74" spans="2:12" ht="15" customHeight="1">
      <c r="B74" s="5" t="s">
        <v>26</v>
      </c>
      <c r="C74" s="95"/>
      <c r="D74" s="96"/>
      <c r="E74" s="96"/>
      <c r="F74" s="96"/>
      <c r="G74" s="13" t="s">
        <v>128</v>
      </c>
      <c r="H74" s="4" t="s">
        <v>14</v>
      </c>
      <c r="I74" s="4">
        <v>36</v>
      </c>
      <c r="J74" s="6">
        <v>32.11</v>
      </c>
      <c r="K74" s="15">
        <f>J74*1.2</f>
        <v>38.531999999999996</v>
      </c>
      <c r="L74" s="8"/>
    </row>
    <row r="75" spans="2:12" ht="15" customHeight="1">
      <c r="B75" s="13" t="s">
        <v>132</v>
      </c>
      <c r="C75" s="91" t="s">
        <v>130</v>
      </c>
      <c r="D75" s="92"/>
      <c r="E75" s="92"/>
      <c r="F75" s="92"/>
      <c r="G75" s="13" t="s">
        <v>138</v>
      </c>
      <c r="H75" s="2" t="s">
        <v>106</v>
      </c>
      <c r="I75" s="4">
        <v>36</v>
      </c>
      <c r="J75" s="7">
        <v>5476.5</v>
      </c>
      <c r="K75" s="14">
        <f>J75*1.2</f>
        <v>6571.8</v>
      </c>
      <c r="L75" s="8"/>
    </row>
    <row r="76" spans="2:12" ht="15" customHeight="1">
      <c r="B76" s="97" t="s">
        <v>133</v>
      </c>
      <c r="C76" s="98"/>
      <c r="D76" s="98"/>
      <c r="E76" s="98"/>
      <c r="F76" s="98"/>
      <c r="G76" s="72" t="s">
        <v>125</v>
      </c>
      <c r="H76" s="73"/>
      <c r="I76" s="73"/>
      <c r="J76" s="73"/>
      <c r="K76" s="74"/>
      <c r="L76" s="8"/>
    </row>
    <row r="77" spans="2:12" ht="14.1" customHeight="1">
      <c r="B77" s="99"/>
      <c r="C77" s="100"/>
      <c r="D77" s="100"/>
      <c r="E77" s="100"/>
      <c r="F77" s="100"/>
      <c r="G77" s="24" t="s">
        <v>47</v>
      </c>
      <c r="H77" s="4" t="s">
        <v>106</v>
      </c>
      <c r="I77" s="4"/>
      <c r="J77" s="6">
        <v>3985.14</v>
      </c>
      <c r="K77" s="15">
        <v>4782.1679999999997</v>
      </c>
      <c r="L77" s="8"/>
    </row>
    <row r="78" spans="2:12" ht="14.1" customHeight="1">
      <c r="B78" s="3" t="s">
        <v>74</v>
      </c>
      <c r="C78" s="2" t="s">
        <v>14</v>
      </c>
      <c r="D78" s="2">
        <v>1</v>
      </c>
      <c r="E78" s="7">
        <v>98</v>
      </c>
      <c r="F78" s="78">
        <v>117.6</v>
      </c>
      <c r="G78" s="5" t="s">
        <v>48</v>
      </c>
      <c r="H78" s="2" t="s">
        <v>106</v>
      </c>
      <c r="I78" s="4"/>
      <c r="J78" s="6">
        <v>4241.12</v>
      </c>
      <c r="K78" s="15">
        <v>5089.3440000000001</v>
      </c>
      <c r="L78" s="8"/>
    </row>
    <row r="79" spans="2:12" ht="14.1" customHeight="1">
      <c r="B79" s="3" t="s">
        <v>75</v>
      </c>
      <c r="C79" s="2" t="s">
        <v>14</v>
      </c>
      <c r="D79" s="2">
        <v>1</v>
      </c>
      <c r="E79" s="7">
        <v>108</v>
      </c>
      <c r="F79" s="78">
        <v>129.6</v>
      </c>
      <c r="G79" s="21" t="s">
        <v>107</v>
      </c>
      <c r="H79" s="58" t="s">
        <v>106</v>
      </c>
      <c r="I79" s="22"/>
      <c r="J79" s="6">
        <v>4096.79</v>
      </c>
      <c r="K79" s="23">
        <v>4580.6099999999997</v>
      </c>
      <c r="L79" s="8"/>
    </row>
    <row r="80" spans="2:12" ht="13.5" customHeight="1">
      <c r="B80" s="18" t="s">
        <v>43</v>
      </c>
      <c r="C80" s="19" t="s">
        <v>14</v>
      </c>
      <c r="D80" s="19">
        <v>1</v>
      </c>
      <c r="E80" s="20">
        <v>29</v>
      </c>
      <c r="F80" s="79">
        <f>E80*1.2</f>
        <v>34.799999999999997</v>
      </c>
      <c r="G80" s="5" t="s">
        <v>69</v>
      </c>
      <c r="H80" s="2" t="s">
        <v>106</v>
      </c>
      <c r="I80" s="4"/>
      <c r="J80" s="6">
        <v>3893.04</v>
      </c>
      <c r="K80" s="15">
        <v>4671.6400000000003</v>
      </c>
      <c r="L80" s="8"/>
    </row>
    <row r="81" spans="2:11" ht="15" customHeight="1" thickBot="1">
      <c r="B81" s="70" t="s">
        <v>49</v>
      </c>
      <c r="C81" s="59" t="s">
        <v>14</v>
      </c>
      <c r="D81" s="59">
        <v>1</v>
      </c>
      <c r="E81" s="71">
        <v>3.5</v>
      </c>
      <c r="F81" s="80">
        <v>4.2</v>
      </c>
      <c r="G81" s="5" t="s">
        <v>70</v>
      </c>
      <c r="H81" s="4" t="s">
        <v>106</v>
      </c>
      <c r="I81" s="4"/>
      <c r="J81" s="6">
        <v>4071.34</v>
      </c>
      <c r="K81" s="15">
        <f>J81*1.2</f>
        <v>4885.6080000000002</v>
      </c>
    </row>
    <row r="82" spans="2:11" ht="14.1" customHeight="1" thickBot="1">
      <c r="B82" s="70" t="s">
        <v>146</v>
      </c>
      <c r="C82" s="59" t="s">
        <v>14</v>
      </c>
      <c r="D82" s="59">
        <v>1</v>
      </c>
      <c r="E82" s="71">
        <v>93</v>
      </c>
      <c r="F82" s="80">
        <v>111.6</v>
      </c>
      <c r="G82" s="66" t="s">
        <v>68</v>
      </c>
      <c r="H82" s="67" t="s">
        <v>23</v>
      </c>
      <c r="I82" s="67"/>
      <c r="J82" s="68" t="s">
        <v>87</v>
      </c>
      <c r="K82" s="69" t="s">
        <v>87</v>
      </c>
    </row>
    <row r="83" spans="2:11" ht="15" customHeight="1">
      <c r="B83" s="57" t="s">
        <v>109</v>
      </c>
      <c r="E83" s="56" t="s">
        <v>113</v>
      </c>
      <c r="G83" s="56" t="s">
        <v>115</v>
      </c>
      <c r="J83" s="56" t="s">
        <v>118</v>
      </c>
    </row>
    <row r="84" spans="2:11" ht="16.5" customHeight="1">
      <c r="B84" s="55" t="s">
        <v>110</v>
      </c>
      <c r="E84" s="56" t="s">
        <v>112</v>
      </c>
      <c r="G84" s="56" t="s">
        <v>116</v>
      </c>
      <c r="J84" s="56" t="s">
        <v>119</v>
      </c>
    </row>
    <row r="85" spans="2:11" ht="14.1" customHeight="1">
      <c r="B85" s="55" t="s">
        <v>111</v>
      </c>
      <c r="E85" s="56" t="s">
        <v>114</v>
      </c>
      <c r="G85" s="56" t="s">
        <v>117</v>
      </c>
      <c r="J85" s="56" t="s">
        <v>120</v>
      </c>
    </row>
    <row r="86" spans="2:11" ht="14.1" customHeight="1">
      <c r="B86" s="55"/>
    </row>
  </sheetData>
  <mergeCells count="13">
    <mergeCell ref="C75:F75"/>
    <mergeCell ref="C73:F74"/>
    <mergeCell ref="B76:F77"/>
    <mergeCell ref="G10:K10"/>
    <mergeCell ref="B44:F45"/>
    <mergeCell ref="B10:F10"/>
    <mergeCell ref="B13:F13"/>
    <mergeCell ref="G13:K13"/>
    <mergeCell ref="C65:F66"/>
    <mergeCell ref="B63:F64"/>
    <mergeCell ref="B59:F59"/>
    <mergeCell ref="B72:F72"/>
    <mergeCell ref="B67:F68"/>
  </mergeCells>
  <phoneticPr fontId="0" type="noConversion"/>
  <pageMargins left="0.78740157480314965" right="0.19685039370078741" top="0.39370078740157483" bottom="0.19685039370078741" header="0.51181102362204722" footer="0.51181102362204722"/>
  <pageSetup paperSize="9" scale="62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HP</cp:lastModifiedBy>
  <cp:lastPrinted>2025-09-01T12:50:09Z</cp:lastPrinted>
  <dcterms:created xsi:type="dcterms:W3CDTF">1996-10-08T23:32:33Z</dcterms:created>
  <dcterms:modified xsi:type="dcterms:W3CDTF">2025-09-01T12:50:13Z</dcterms:modified>
</cp:coreProperties>
</file>